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 26.08.10" sheetId="1" r:id="rId1"/>
    <sheet name="Бланк заказа" sheetId="2" r:id="rId2"/>
  </sheets>
  <definedNames>
    <definedName name="_xlnm.Print_Area" localSheetId="1">'Бланк заказа'!$A$1:$I$40</definedName>
    <definedName name="_xlnm.Print_Area" localSheetId="0">'Прайс 26.08.10'!$A$1:$N$41</definedName>
  </definedNames>
  <calcPr fullCalcOnLoad="1" refMode="R1C1"/>
</workbook>
</file>

<file path=xl/sharedStrings.xml><?xml version="1.0" encoding="utf-8"?>
<sst xmlns="http://schemas.openxmlformats.org/spreadsheetml/2006/main" count="210" uniqueCount="118">
  <si>
    <t>№</t>
  </si>
  <si>
    <t>Наименование</t>
  </si>
  <si>
    <t>Ед. изм.</t>
  </si>
  <si>
    <t>Кол-во в коробке</t>
  </si>
  <si>
    <t>Срок реализации</t>
  </si>
  <si>
    <t>уп-ка</t>
  </si>
  <si>
    <t>300 г.</t>
  </si>
  <si>
    <t>12 мес.</t>
  </si>
  <si>
    <t>Вешенки</t>
  </si>
  <si>
    <t>Опята</t>
  </si>
  <si>
    <t>ООО "Грибная традиция"</t>
  </si>
  <si>
    <t>www.mushroom-tradition.ru</t>
  </si>
  <si>
    <t>Заречная ул., д. 2</t>
  </si>
  <si>
    <t>Вес ед-цы</t>
  </si>
  <si>
    <t>Маслята</t>
  </si>
  <si>
    <t>Цены указаны в рублях РФ со склада в Санкт-Петербурге</t>
  </si>
  <si>
    <r>
      <t xml:space="preserve">Смесь «Домашняя» </t>
    </r>
    <r>
      <rPr>
        <sz val="11"/>
        <color indexed="8"/>
        <rFont val="Calibri"/>
        <family val="2"/>
      </rPr>
      <t>(Опёнок+маслёнок +вешенка)</t>
    </r>
  </si>
  <si>
    <t>Рекомендуемая цена на полке (min)</t>
  </si>
  <si>
    <t>Цена для  дилера</t>
  </si>
  <si>
    <t>Цена для опта</t>
  </si>
  <si>
    <t>Цена для сети</t>
  </si>
  <si>
    <t>Менеджмент компании "Грибная традиция"</t>
  </si>
  <si>
    <t>С уважением,</t>
  </si>
  <si>
    <r>
      <t xml:space="preserve">Смесь «Пикантная» </t>
    </r>
    <r>
      <rPr>
        <sz val="11"/>
        <color indexed="8"/>
        <rFont val="Calibri"/>
        <family val="2"/>
      </rPr>
      <t>(Маслёнок+вешенка +шиитаке)</t>
    </r>
  </si>
  <si>
    <t>ПОКУПАТЕЛЬ</t>
  </si>
  <si>
    <t>ПОСТАВЩИК</t>
  </si>
  <si>
    <t>Дата отгрузки</t>
  </si>
  <si>
    <t>Адрес доставки</t>
  </si>
  <si>
    <t>Самовывоз (автомобиль)</t>
  </si>
  <si>
    <t>Условия оплаты</t>
  </si>
  <si>
    <t>Комментарии</t>
  </si>
  <si>
    <t>Наименование товара</t>
  </si>
  <si>
    <t>кор.</t>
  </si>
  <si>
    <t>уп.</t>
  </si>
  <si>
    <t>кг</t>
  </si>
  <si>
    <t>Цена</t>
  </si>
  <si>
    <t>Грибная традиция</t>
  </si>
  <si>
    <r>
      <t xml:space="preserve">Условия отгрузки </t>
    </r>
    <r>
      <rPr>
        <i/>
        <sz val="11"/>
        <color indexed="8"/>
        <rFont val="Calibri"/>
        <family val="2"/>
      </rPr>
      <t>(самовывоз, заказным)</t>
    </r>
  </si>
  <si>
    <r>
      <t xml:space="preserve">Смесь «Домашняя» </t>
    </r>
    <r>
      <rPr>
        <sz val="11"/>
        <color indexed="8"/>
        <rFont val="Calibri"/>
        <family val="2"/>
      </rPr>
      <t>(Опёнок+маслёнок+вешенка) 300 гр.</t>
    </r>
  </si>
  <si>
    <r>
      <t xml:space="preserve">Смесь «Пикантная» </t>
    </r>
    <r>
      <rPr>
        <sz val="11"/>
        <color indexed="8"/>
        <rFont val="Calibri"/>
        <family val="2"/>
      </rPr>
      <t>(Маслёнок+вешенка+шиитаке)  300 гр.</t>
    </r>
  </si>
  <si>
    <r>
      <t xml:space="preserve">Вешенки  </t>
    </r>
    <r>
      <rPr>
        <sz val="11"/>
        <color indexed="8"/>
        <rFont val="Calibri"/>
        <family val="2"/>
      </rPr>
      <t>300 гр.</t>
    </r>
  </si>
  <si>
    <r>
      <t xml:space="preserve">Опята  </t>
    </r>
    <r>
      <rPr>
        <sz val="11"/>
        <color indexed="8"/>
        <rFont val="Calibri"/>
        <family val="2"/>
      </rPr>
      <t>300 гр.</t>
    </r>
  </si>
  <si>
    <t>БЛАНК ЗАКАЗА ПРОДУКЦИИ</t>
  </si>
  <si>
    <t>Цена для розницы</t>
  </si>
  <si>
    <t>вес</t>
  </si>
  <si>
    <t>кг.</t>
  </si>
  <si>
    <r>
      <t xml:space="preserve">Смесь «Домашняя» </t>
    </r>
    <r>
      <rPr>
        <sz val="11"/>
        <color indexed="8"/>
        <rFont val="Calibri"/>
        <family val="2"/>
      </rPr>
      <t>(Опёнок+маслёнок+вешенка) вес.</t>
    </r>
  </si>
  <si>
    <r>
      <t xml:space="preserve">Смесь «Пикантная» </t>
    </r>
    <r>
      <rPr>
        <sz val="11"/>
        <color indexed="8"/>
        <rFont val="Calibri"/>
        <family val="2"/>
      </rPr>
      <t>(Маслёнок+вешенка+шиитаке)  вес.</t>
    </r>
  </si>
  <si>
    <t>ИТОГО ЗАКАЗ:</t>
  </si>
  <si>
    <t>Фасованные</t>
  </si>
  <si>
    <t>Весовые</t>
  </si>
  <si>
    <t>Грибные смеси</t>
  </si>
  <si>
    <t>Грибы (моно позиции)</t>
  </si>
  <si>
    <t>Грибы, грибные, грибо-овощные смеси ТМ "Грибная традиция"</t>
  </si>
  <si>
    <t>Группы</t>
  </si>
  <si>
    <t>Грибо-овощные смеси</t>
  </si>
  <si>
    <t>"Лесные грибы с картофелем"</t>
  </si>
  <si>
    <t>"Грибное жаркое по-деревенски"</t>
  </si>
  <si>
    <t>"Грибной суп"</t>
  </si>
  <si>
    <r>
      <t xml:space="preserve">"Лесные грибы с картофелем"   </t>
    </r>
    <r>
      <rPr>
        <sz val="11"/>
        <color indexed="8"/>
        <rFont val="Calibri"/>
        <family val="2"/>
      </rPr>
      <t>300 гр.</t>
    </r>
  </si>
  <si>
    <r>
      <t xml:space="preserve">"Грибное жаркое по-деревенски"  </t>
    </r>
    <r>
      <rPr>
        <sz val="11"/>
        <color indexed="8"/>
        <rFont val="Calibri"/>
        <family val="2"/>
      </rPr>
      <t>300 гр.</t>
    </r>
  </si>
  <si>
    <r>
      <t xml:space="preserve">"Грибной суп"  </t>
    </r>
    <r>
      <rPr>
        <sz val="11"/>
        <color indexed="8"/>
        <rFont val="Calibri"/>
        <family val="2"/>
      </rPr>
      <t>300 гр.</t>
    </r>
  </si>
  <si>
    <t>"Баклажаны с лесными грибами и томатами"</t>
  </si>
  <si>
    <t>"Щи                                по-монастырски с лесными грибами"</t>
  </si>
  <si>
    <r>
      <t xml:space="preserve">"Баклажаны с лесными грибами и томатами"  </t>
    </r>
    <r>
      <rPr>
        <sz val="11"/>
        <color indexed="8"/>
        <rFont val="Calibri"/>
        <family val="2"/>
      </rPr>
      <t>300 гр.</t>
    </r>
  </si>
  <si>
    <r>
      <t xml:space="preserve">"Щи по-монастырски с лесными грибами"  </t>
    </r>
    <r>
      <rPr>
        <sz val="11"/>
        <color indexed="8"/>
        <rFont val="Calibri"/>
        <family val="2"/>
      </rPr>
      <t>300 гр.</t>
    </r>
  </si>
  <si>
    <r>
      <t xml:space="preserve">"Баклажаны с лесными грибами и томатами"  </t>
    </r>
    <r>
      <rPr>
        <sz val="11"/>
        <color indexed="8"/>
        <rFont val="Calibri"/>
        <family val="2"/>
      </rPr>
      <t>вес.</t>
    </r>
  </si>
  <si>
    <r>
      <t xml:space="preserve">"Щи по-монастырски с лесными грибами"  </t>
    </r>
    <r>
      <rPr>
        <sz val="11"/>
        <color indexed="8"/>
        <rFont val="Calibri"/>
        <family val="2"/>
      </rPr>
      <t>вес.</t>
    </r>
  </si>
  <si>
    <t>Заполняемые графы</t>
  </si>
  <si>
    <r>
      <t xml:space="preserve">"Лесные грибы с картофелем"  </t>
    </r>
    <r>
      <rPr>
        <sz val="11"/>
        <color indexed="8"/>
        <rFont val="Calibri"/>
        <family val="2"/>
      </rPr>
      <t xml:space="preserve"> вес.</t>
    </r>
  </si>
  <si>
    <r>
      <t xml:space="preserve">"Грибное жаркое по-деревенски"  </t>
    </r>
    <r>
      <rPr>
        <sz val="11"/>
        <color indexed="8"/>
        <rFont val="Calibri"/>
        <family val="2"/>
      </rPr>
      <t>вес.</t>
    </r>
  </si>
  <si>
    <r>
      <t xml:space="preserve">"Грибной суп"   </t>
    </r>
    <r>
      <rPr>
        <sz val="11"/>
        <color indexed="8"/>
        <rFont val="Calibri"/>
        <family val="2"/>
      </rPr>
      <t xml:space="preserve"> вес.</t>
    </r>
  </si>
  <si>
    <t>Россия, 198323, г. С.-Петербург</t>
  </si>
  <si>
    <t>Ягоды и ягодные смеси</t>
  </si>
  <si>
    <t>Клюква</t>
  </si>
  <si>
    <t>Брусника</t>
  </si>
  <si>
    <t>Компотная смесь с восковницей</t>
  </si>
  <si>
    <t>Ягоды</t>
  </si>
  <si>
    <t>Смеси</t>
  </si>
  <si>
    <r>
      <t xml:space="preserve">Клюква   </t>
    </r>
    <r>
      <rPr>
        <sz val="11"/>
        <color indexed="8"/>
        <rFont val="Calibri"/>
        <family val="2"/>
      </rPr>
      <t>300 гр.</t>
    </r>
  </si>
  <si>
    <r>
      <t xml:space="preserve">Брусника   </t>
    </r>
    <r>
      <rPr>
        <sz val="11"/>
        <color indexed="8"/>
        <rFont val="Calibri"/>
        <family val="2"/>
      </rPr>
      <t>300 гр.</t>
    </r>
  </si>
  <si>
    <r>
      <t xml:space="preserve">Компотная смесь с восковницей </t>
    </r>
    <r>
      <rPr>
        <sz val="11"/>
        <color indexed="8"/>
        <rFont val="Calibri"/>
        <family val="2"/>
      </rPr>
      <t xml:space="preserve"> 300 гр.</t>
    </r>
  </si>
  <si>
    <t>04</t>
  </si>
  <si>
    <t>05</t>
  </si>
  <si>
    <t>13</t>
  </si>
  <si>
    <t>14</t>
  </si>
  <si>
    <t>15</t>
  </si>
  <si>
    <t>17</t>
  </si>
  <si>
    <t>16</t>
  </si>
  <si>
    <t>03</t>
  </si>
  <si>
    <t>02</t>
  </si>
  <si>
    <t>01</t>
  </si>
  <si>
    <t>08</t>
  </si>
  <si>
    <t>09</t>
  </si>
  <si>
    <t>10</t>
  </si>
  <si>
    <t>12</t>
  </si>
  <si>
    <t>11</t>
  </si>
  <si>
    <t>07</t>
  </si>
  <si>
    <t>06</t>
  </si>
  <si>
    <t>18</t>
  </si>
  <si>
    <t>19</t>
  </si>
  <si>
    <t>20</t>
  </si>
  <si>
    <t>Код позиции</t>
  </si>
  <si>
    <t>Тел/факс (812) 309-26-20</t>
  </si>
  <si>
    <r>
      <t xml:space="preserve">Маслята  </t>
    </r>
    <r>
      <rPr>
        <sz val="11"/>
        <color indexed="8"/>
        <rFont val="Calibri"/>
        <family val="2"/>
      </rPr>
      <t>300 гр.*12</t>
    </r>
  </si>
  <si>
    <t>12/24</t>
  </si>
  <si>
    <t xml:space="preserve"> Действительно с 26.08.10</t>
  </si>
  <si>
    <t>Ягоды и ягодные смеси (в пакетах).</t>
  </si>
  <si>
    <t>Ежевика</t>
  </si>
  <si>
    <t>Черника</t>
  </si>
  <si>
    <t>Ягоды и ягодные смеси (в прозрачных контейнерах).</t>
  </si>
  <si>
    <t>Малина "экстра"</t>
  </si>
  <si>
    <r>
      <t xml:space="preserve">Брусника                                                       </t>
    </r>
    <r>
      <rPr>
        <sz val="11"/>
        <color indexed="8"/>
        <rFont val="Calibri"/>
        <family val="2"/>
      </rPr>
      <t>300г*12  (в контейнере)</t>
    </r>
  </si>
  <si>
    <r>
      <t xml:space="preserve">Клюква                                                           </t>
    </r>
    <r>
      <rPr>
        <sz val="11"/>
        <color indexed="8"/>
        <rFont val="Calibri"/>
        <family val="2"/>
      </rPr>
      <t>300г*12  (в контейнере)</t>
    </r>
  </si>
  <si>
    <r>
      <t xml:space="preserve">Компотная смесь с восковницей      </t>
    </r>
    <r>
      <rPr>
        <sz val="11"/>
        <color indexed="8"/>
        <rFont val="Calibri"/>
        <family val="2"/>
      </rPr>
      <t>300г*12  (в контейнере)</t>
    </r>
  </si>
  <si>
    <r>
      <t xml:space="preserve">Черника                                                        </t>
    </r>
    <r>
      <rPr>
        <sz val="11"/>
        <color indexed="8"/>
        <rFont val="Calibri"/>
        <family val="2"/>
      </rPr>
      <t>300г*12  (в контейнере)</t>
    </r>
  </si>
  <si>
    <r>
      <t xml:space="preserve">Малина "экстра"                                      </t>
    </r>
    <r>
      <rPr>
        <sz val="11"/>
        <color indexed="8"/>
        <rFont val="Calibri"/>
        <family val="2"/>
      </rPr>
      <t>300г*12  (в контейнере)</t>
    </r>
  </si>
  <si>
    <r>
      <t xml:space="preserve">Ежевика              </t>
    </r>
    <r>
      <rPr>
        <sz val="11"/>
        <color indexed="8"/>
        <rFont val="Calibri"/>
        <family val="2"/>
      </rPr>
      <t xml:space="preserve">                                          300г*12  (в контейнере)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</si>
</sst>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0.0"/>
    <numFmt numFmtId="166" formatCode="#,##0.00_р_.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i/>
      <sz val="14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25"/>
      <name val="Verdana"/>
      <family val="2"/>
    </font>
    <font>
      <b/>
      <sz val="14"/>
      <color indexed="8"/>
      <name val="Calibri"/>
      <family val="2"/>
    </font>
    <font>
      <u val="single"/>
      <sz val="18"/>
      <color indexed="8"/>
      <name val="Cambria"/>
      <family val="1"/>
    </font>
    <font>
      <sz val="18"/>
      <color indexed="8"/>
      <name val="Cambria"/>
      <family val="1"/>
    </font>
    <font>
      <b/>
      <sz val="12"/>
      <color indexed="8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42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2" fillId="0" borderId="12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/>
    </xf>
    <xf numFmtId="0" fontId="23" fillId="0" borderId="13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/>
    </xf>
    <xf numFmtId="166" fontId="1" fillId="0" borderId="24" xfId="0" applyNumberFormat="1" applyFont="1" applyFill="1" applyBorder="1" applyAlignment="1">
      <alignment/>
    </xf>
    <xf numFmtId="166" fontId="1" fillId="0" borderId="25" xfId="0" applyNumberFormat="1" applyFont="1" applyFill="1" applyBorder="1" applyAlignment="1">
      <alignment/>
    </xf>
    <xf numFmtId="166" fontId="1" fillId="0" borderId="26" xfId="0" applyNumberFormat="1" applyFont="1" applyFill="1" applyBorder="1" applyAlignment="1">
      <alignment/>
    </xf>
    <xf numFmtId="167" fontId="26" fillId="0" borderId="26" xfId="0" applyNumberFormat="1" applyFont="1" applyFill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1" fontId="1" fillId="0" borderId="33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166" fontId="1" fillId="0" borderId="34" xfId="0" applyNumberFormat="1" applyFont="1" applyFill="1" applyBorder="1" applyAlignment="1">
      <alignment/>
    </xf>
    <xf numFmtId="0" fontId="1" fillId="24" borderId="35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0" fontId="1" fillId="24" borderId="37" xfId="0" applyFont="1" applyFill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" fontId="1" fillId="0" borderId="40" xfId="0" applyNumberFormat="1" applyFont="1" applyFill="1" applyBorder="1" applyAlignment="1">
      <alignment/>
    </xf>
    <xf numFmtId="0" fontId="10" fillId="0" borderId="41" xfId="0" applyFont="1" applyBorder="1" applyAlignment="1">
      <alignment horizontal="left" vertical="center" wrapText="1"/>
    </xf>
    <xf numFmtId="2" fontId="1" fillId="0" borderId="42" xfId="0" applyNumberFormat="1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1" fillId="24" borderId="43" xfId="0" applyFont="1" applyFill="1" applyBorder="1" applyAlignment="1">
      <alignment/>
    </xf>
    <xf numFmtId="0" fontId="23" fillId="0" borderId="28" xfId="0" applyFont="1" applyFill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center" wrapText="1"/>
    </xf>
    <xf numFmtId="2" fontId="28" fillId="0" borderId="31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/>
    </xf>
    <xf numFmtId="0" fontId="0" fillId="24" borderId="47" xfId="0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" fontId="28" fillId="0" borderId="4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0" xfId="0" applyFont="1" applyBorder="1" applyAlignment="1">
      <alignment horizontal="center" vertical="center" textRotation="90"/>
    </xf>
    <xf numFmtId="2" fontId="0" fillId="0" borderId="10" xfId="0" applyNumberForma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166" fontId="1" fillId="0" borderId="53" xfId="0" applyNumberFormat="1" applyFont="1" applyFill="1" applyBorder="1" applyAlignment="1">
      <alignment/>
    </xf>
    <xf numFmtId="49" fontId="28" fillId="0" borderId="54" xfId="0" applyNumberFormat="1" applyFont="1" applyBorder="1" applyAlignment="1">
      <alignment horizontal="center"/>
    </xf>
    <xf numFmtId="0" fontId="10" fillId="0" borderId="55" xfId="0" applyFont="1" applyBorder="1" applyAlignment="1">
      <alignment horizontal="left" vertical="center"/>
    </xf>
    <xf numFmtId="166" fontId="1" fillId="0" borderId="56" xfId="0" applyNumberFormat="1" applyFont="1" applyFill="1" applyBorder="1" applyAlignment="1">
      <alignment/>
    </xf>
    <xf numFmtId="0" fontId="10" fillId="0" borderId="51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9" fillId="0" borderId="44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42" applyAlignment="1" applyProtection="1">
      <alignment horizontal="center"/>
      <protection/>
    </xf>
    <xf numFmtId="0" fontId="31" fillId="10" borderId="0" xfId="0" applyFont="1" applyFill="1" applyBorder="1" applyAlignment="1">
      <alignment horizontal="left"/>
    </xf>
    <xf numFmtId="0" fontId="1" fillId="0" borderId="25" xfId="0" applyFont="1" applyBorder="1" applyAlignment="1">
      <alignment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59" xfId="0" applyFont="1" applyBorder="1" applyAlignment="1">
      <alignment horizontal="center" vertical="center" textRotation="90"/>
    </xf>
    <xf numFmtId="0" fontId="1" fillId="0" borderId="6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/>
    </xf>
    <xf numFmtId="0" fontId="1" fillId="0" borderId="62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63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wrapText="1"/>
    </xf>
    <xf numFmtId="0" fontId="1" fillId="24" borderId="64" xfId="0" applyFont="1" applyFill="1" applyBorder="1" applyAlignment="1">
      <alignment horizontal="center" wrapText="1"/>
    </xf>
    <xf numFmtId="0" fontId="32" fillId="0" borderId="65" xfId="0" applyFont="1" applyFill="1" applyBorder="1" applyAlignment="1">
      <alignment horizontal="left" wrapText="1"/>
    </xf>
    <xf numFmtId="0" fontId="32" fillId="0" borderId="66" xfId="0" applyFont="1" applyFill="1" applyBorder="1" applyAlignment="1">
      <alignment horizontal="left" wrapText="1"/>
    </xf>
    <xf numFmtId="0" fontId="32" fillId="0" borderId="67" xfId="0" applyFont="1" applyFill="1" applyBorder="1" applyAlignment="1">
      <alignment horizontal="left" wrapText="1"/>
    </xf>
    <xf numFmtId="0" fontId="33" fillId="0" borderId="68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62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22" fillId="24" borderId="65" xfId="0" applyFont="1" applyFill="1" applyBorder="1" applyAlignment="1">
      <alignment horizontal="center" wrapText="1"/>
    </xf>
    <xf numFmtId="0" fontId="22" fillId="24" borderId="66" xfId="0" applyFont="1" applyFill="1" applyBorder="1" applyAlignment="1">
      <alignment horizontal="center" wrapText="1"/>
    </xf>
    <xf numFmtId="0" fontId="22" fillId="24" borderId="67" xfId="0" applyFont="1" applyFill="1" applyBorder="1" applyAlignment="1">
      <alignment horizontal="center" wrapText="1"/>
    </xf>
    <xf numFmtId="164" fontId="1" fillId="24" borderId="65" xfId="0" applyNumberFormat="1" applyFont="1" applyFill="1" applyBorder="1" applyAlignment="1">
      <alignment horizontal="center" wrapText="1"/>
    </xf>
    <xf numFmtId="164" fontId="1" fillId="24" borderId="66" xfId="0" applyNumberFormat="1" applyFont="1" applyFill="1" applyBorder="1" applyAlignment="1">
      <alignment horizontal="center" wrapText="1"/>
    </xf>
    <xf numFmtId="164" fontId="1" fillId="24" borderId="67" xfId="0" applyNumberFormat="1" applyFont="1" applyFill="1" applyBorder="1" applyAlignment="1">
      <alignment horizontal="center" wrapText="1"/>
    </xf>
    <xf numFmtId="0" fontId="1" fillId="0" borderId="6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0</xdr:row>
      <xdr:rowOff>19050</xdr:rowOff>
    </xdr:from>
    <xdr:to>
      <xdr:col>9</xdr:col>
      <xdr:colOff>695325</xdr:colOff>
      <xdr:row>6</xdr:row>
      <xdr:rowOff>47625</xdr:rowOff>
    </xdr:to>
    <xdr:pic>
      <xdr:nvPicPr>
        <xdr:cNvPr id="1" name="Рисунок 9" descr="C:\Users\Анатолий Ганин\AppData\Local\Microsoft\Windows\Temporary Internet Files\Content.Outlook\PSNLWZIF\logo_prev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9050"/>
          <a:ext cx="1504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619125</xdr:rowOff>
    </xdr:from>
    <xdr:to>
      <xdr:col>4</xdr:col>
      <xdr:colOff>1038225</xdr:colOff>
      <xdr:row>31</xdr:row>
      <xdr:rowOff>600075</xdr:rowOff>
    </xdr:to>
    <xdr:sp>
      <xdr:nvSpPr>
        <xdr:cNvPr id="2" name="AutoShape 949"/>
        <xdr:cNvSpPr>
          <a:spLocks/>
        </xdr:cNvSpPr>
      </xdr:nvSpPr>
      <xdr:spPr>
        <a:xfrm>
          <a:off x="76200" y="14401800"/>
          <a:ext cx="1838325" cy="6286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Европейская упаковка!</a:t>
          </a:r>
        </a:p>
      </xdr:txBody>
    </xdr:sp>
    <xdr:clientData/>
  </xdr:twoCellAnchor>
  <xdr:twoCellAnchor>
    <xdr:from>
      <xdr:col>12</xdr:col>
      <xdr:colOff>247650</xdr:colOff>
      <xdr:row>31</xdr:row>
      <xdr:rowOff>28575</xdr:rowOff>
    </xdr:from>
    <xdr:to>
      <xdr:col>13</xdr:col>
      <xdr:colOff>1295400</xdr:colOff>
      <xdr:row>32</xdr:row>
      <xdr:rowOff>9525</xdr:rowOff>
    </xdr:to>
    <xdr:sp>
      <xdr:nvSpPr>
        <xdr:cNvPr id="3" name="AutoShape 950"/>
        <xdr:cNvSpPr>
          <a:spLocks/>
        </xdr:cNvSpPr>
      </xdr:nvSpPr>
      <xdr:spPr>
        <a:xfrm>
          <a:off x="7353300" y="14458950"/>
          <a:ext cx="1838325" cy="6286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Премиум качество продукта!</a:t>
          </a:r>
        </a:p>
      </xdr:txBody>
    </xdr:sp>
    <xdr:clientData/>
  </xdr:twoCellAnchor>
  <xdr:twoCellAnchor>
    <xdr:from>
      <xdr:col>8</xdr:col>
      <xdr:colOff>47625</xdr:colOff>
      <xdr:row>30</xdr:row>
      <xdr:rowOff>609600</xdr:rowOff>
    </xdr:from>
    <xdr:to>
      <xdr:col>9</xdr:col>
      <xdr:colOff>352425</xdr:colOff>
      <xdr:row>31</xdr:row>
      <xdr:rowOff>276225</xdr:rowOff>
    </xdr:to>
    <xdr:sp>
      <xdr:nvSpPr>
        <xdr:cNvPr id="4" name="AutoShape 951"/>
        <xdr:cNvSpPr>
          <a:spLocks/>
        </xdr:cNvSpPr>
      </xdr:nvSpPr>
      <xdr:spPr>
        <a:xfrm>
          <a:off x="3981450" y="14392275"/>
          <a:ext cx="1104900" cy="3143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Новинка 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133350</xdr:rowOff>
    </xdr:from>
    <xdr:to>
      <xdr:col>0</xdr:col>
      <xdr:colOff>523875</xdr:colOff>
      <xdr:row>29</xdr:row>
      <xdr:rowOff>38100</xdr:rowOff>
    </xdr:to>
    <xdr:sp>
      <xdr:nvSpPr>
        <xdr:cNvPr id="1" name="AutoShape 1"/>
        <xdr:cNvSpPr>
          <a:spLocks/>
        </xdr:cNvSpPr>
      </xdr:nvSpPr>
      <xdr:spPr>
        <a:xfrm rot="5400000">
          <a:off x="38100" y="5353050"/>
          <a:ext cx="485775" cy="14478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Новинка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hroom-traditio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3" width="2.8515625" style="0" customWidth="1"/>
    <col min="4" max="4" width="4.57421875" style="0" customWidth="1"/>
    <col min="5" max="5" width="20.00390625" style="0" customWidth="1"/>
    <col min="6" max="6" width="8.57421875" style="0" customWidth="1"/>
    <col min="7" max="7" width="7.00390625" style="0" customWidth="1"/>
    <col min="8" max="8" width="10.28125" style="0" customWidth="1"/>
    <col min="9" max="9" width="12.00390625" style="0" customWidth="1"/>
    <col min="10" max="13" width="11.8515625" style="0" customWidth="1"/>
    <col min="14" max="14" width="19.57421875" style="0" customWidth="1"/>
  </cols>
  <sheetData>
    <row r="1" ht="23.25">
      <c r="D1" s="2" t="s">
        <v>10</v>
      </c>
    </row>
    <row r="2" spans="4:13" ht="15" customHeight="1">
      <c r="D2" s="119" t="s">
        <v>11</v>
      </c>
      <c r="E2" s="119"/>
      <c r="F2" s="119"/>
      <c r="I2" s="3"/>
      <c r="J2" s="3"/>
      <c r="K2" s="3"/>
      <c r="L2" s="3"/>
      <c r="M2" s="3"/>
    </row>
    <row r="3" spans="4:13" ht="15" customHeight="1">
      <c r="D3" s="1"/>
      <c r="I3" s="3"/>
      <c r="J3" s="3"/>
      <c r="K3" s="3"/>
      <c r="L3" s="3" t="s">
        <v>72</v>
      </c>
      <c r="M3" s="3"/>
    </row>
    <row r="4" spans="4:13" ht="15" customHeight="1">
      <c r="D4" s="1"/>
      <c r="I4" s="3"/>
      <c r="J4" s="3"/>
      <c r="K4" s="3"/>
      <c r="L4" s="3" t="s">
        <v>12</v>
      </c>
      <c r="M4" s="3"/>
    </row>
    <row r="5" spans="4:12" ht="15" customHeight="1">
      <c r="D5" s="1"/>
      <c r="L5" s="3" t="s">
        <v>103</v>
      </c>
    </row>
    <row r="6" spans="4:12" ht="15" customHeight="1">
      <c r="D6" s="1"/>
      <c r="L6" s="3"/>
    </row>
    <row r="7" spans="4:8" ht="16.5" thickBot="1">
      <c r="D7" s="120" t="s">
        <v>106</v>
      </c>
      <c r="E7" s="120"/>
      <c r="F7" s="120"/>
      <c r="H7" t="s">
        <v>15</v>
      </c>
    </row>
    <row r="8" spans="1:14" ht="32.25" customHeight="1" thickBot="1">
      <c r="A8" s="113" t="s">
        <v>54</v>
      </c>
      <c r="B8" s="114"/>
      <c r="C8" s="115"/>
      <c r="D8" s="41" t="s">
        <v>0</v>
      </c>
      <c r="E8" s="38" t="s">
        <v>1</v>
      </c>
      <c r="F8" s="38" t="s">
        <v>2</v>
      </c>
      <c r="G8" s="38" t="s">
        <v>13</v>
      </c>
      <c r="H8" s="38" t="s">
        <v>3</v>
      </c>
      <c r="I8" s="39" t="s">
        <v>4</v>
      </c>
      <c r="J8" s="24" t="s">
        <v>18</v>
      </c>
      <c r="K8" s="25" t="s">
        <v>19</v>
      </c>
      <c r="L8" s="25" t="s">
        <v>20</v>
      </c>
      <c r="M8" s="26" t="s">
        <v>43</v>
      </c>
      <c r="N8" s="25" t="s">
        <v>17</v>
      </c>
    </row>
    <row r="9" spans="1:14" ht="46.5" customHeight="1" thickBot="1">
      <c r="A9" s="127" t="s">
        <v>53</v>
      </c>
      <c r="B9" s="133" t="s">
        <v>49</v>
      </c>
      <c r="C9" s="121" t="s">
        <v>51</v>
      </c>
      <c r="D9" s="58">
        <v>1</v>
      </c>
      <c r="E9" s="28" t="s">
        <v>16</v>
      </c>
      <c r="F9" s="29" t="s">
        <v>5</v>
      </c>
      <c r="G9" s="29" t="s">
        <v>6</v>
      </c>
      <c r="H9" s="69" t="s">
        <v>105</v>
      </c>
      <c r="I9" s="44" t="s">
        <v>7</v>
      </c>
      <c r="J9" s="70">
        <v>25.5</v>
      </c>
      <c r="K9" s="30">
        <f>J9*1.08</f>
        <v>27.540000000000003</v>
      </c>
      <c r="L9" s="31">
        <f>J9*1.25</f>
        <v>31.875</v>
      </c>
      <c r="M9" s="30">
        <f>J9*1.35</f>
        <v>34.425000000000004</v>
      </c>
      <c r="N9" s="40">
        <f>L9*1.45</f>
        <v>46.21875</v>
      </c>
    </row>
    <row r="10" spans="1:16" ht="46.5" customHeight="1" thickBot="1">
      <c r="A10" s="127"/>
      <c r="B10" s="133"/>
      <c r="C10" s="121"/>
      <c r="D10" s="58">
        <v>2</v>
      </c>
      <c r="E10" s="5" t="s">
        <v>23</v>
      </c>
      <c r="F10" s="4" t="s">
        <v>5</v>
      </c>
      <c r="G10" s="4" t="s">
        <v>6</v>
      </c>
      <c r="H10" s="4">
        <v>24</v>
      </c>
      <c r="I10" s="45" t="s">
        <v>7</v>
      </c>
      <c r="J10" s="70">
        <v>24.5</v>
      </c>
      <c r="K10" s="30">
        <f>J10*1.08</f>
        <v>26.46</v>
      </c>
      <c r="L10" s="31">
        <f>J10*1.25</f>
        <v>30.625</v>
      </c>
      <c r="M10" s="30">
        <f>J10*1.35</f>
        <v>33.075</v>
      </c>
      <c r="N10" s="40">
        <f>L10*1.45</f>
        <v>44.40625</v>
      </c>
      <c r="P10" s="42"/>
    </row>
    <row r="11" spans="1:15" ht="46.5" customHeight="1" thickBot="1">
      <c r="A11" s="127"/>
      <c r="B11" s="133"/>
      <c r="C11" s="122" t="s">
        <v>55</v>
      </c>
      <c r="D11" s="58">
        <v>3</v>
      </c>
      <c r="E11" s="5" t="s">
        <v>56</v>
      </c>
      <c r="F11" s="4" t="s">
        <v>5</v>
      </c>
      <c r="G11" s="4" t="s">
        <v>6</v>
      </c>
      <c r="H11" s="4">
        <v>12</v>
      </c>
      <c r="I11" s="45" t="s">
        <v>7</v>
      </c>
      <c r="J11" s="70">
        <v>19</v>
      </c>
      <c r="K11" s="30">
        <f aca="true" t="shared" si="0" ref="K11:K25">J11*1.08</f>
        <v>20.520000000000003</v>
      </c>
      <c r="L11" s="31">
        <f aca="true" t="shared" si="1" ref="L11:L25">J11*1.25</f>
        <v>23.75</v>
      </c>
      <c r="M11" s="30">
        <f aca="true" t="shared" si="2" ref="M11:M25">J11*1.35</f>
        <v>25.650000000000002</v>
      </c>
      <c r="N11" s="40">
        <f aca="true" t="shared" si="3" ref="N11:N25">L11*1.45</f>
        <v>34.4375</v>
      </c>
      <c r="O11" s="42"/>
    </row>
    <row r="12" spans="1:15" ht="46.5" customHeight="1" thickBot="1">
      <c r="A12" s="127"/>
      <c r="B12" s="133"/>
      <c r="C12" s="122"/>
      <c r="D12" s="58">
        <v>4</v>
      </c>
      <c r="E12" s="5" t="s">
        <v>57</v>
      </c>
      <c r="F12" s="4" t="s">
        <v>5</v>
      </c>
      <c r="G12" s="4" t="s">
        <v>6</v>
      </c>
      <c r="H12" s="4">
        <v>12</v>
      </c>
      <c r="I12" s="45" t="s">
        <v>7</v>
      </c>
      <c r="J12" s="70">
        <v>19</v>
      </c>
      <c r="K12" s="30">
        <f t="shared" si="0"/>
        <v>20.520000000000003</v>
      </c>
      <c r="L12" s="31">
        <f t="shared" si="1"/>
        <v>23.75</v>
      </c>
      <c r="M12" s="30">
        <f t="shared" si="2"/>
        <v>25.650000000000002</v>
      </c>
      <c r="N12" s="40">
        <f t="shared" si="3"/>
        <v>34.4375</v>
      </c>
      <c r="O12" s="43"/>
    </row>
    <row r="13" spans="1:15" ht="46.5" customHeight="1" thickBot="1">
      <c r="A13" s="127"/>
      <c r="B13" s="133"/>
      <c r="C13" s="122"/>
      <c r="D13" s="58">
        <v>5</v>
      </c>
      <c r="E13" s="5" t="s">
        <v>62</v>
      </c>
      <c r="F13" s="4" t="s">
        <v>5</v>
      </c>
      <c r="G13" s="4" t="s">
        <v>6</v>
      </c>
      <c r="H13" s="4">
        <v>12</v>
      </c>
      <c r="I13" s="45" t="s">
        <v>7</v>
      </c>
      <c r="J13" s="70">
        <v>21.5</v>
      </c>
      <c r="K13" s="30">
        <f t="shared" si="0"/>
        <v>23.220000000000002</v>
      </c>
      <c r="L13" s="31">
        <f t="shared" si="1"/>
        <v>26.875</v>
      </c>
      <c r="M13" s="30">
        <f t="shared" si="2"/>
        <v>29.025000000000002</v>
      </c>
      <c r="N13" s="40">
        <f t="shared" si="3"/>
        <v>38.96875</v>
      </c>
      <c r="O13" s="43"/>
    </row>
    <row r="14" spans="1:15" ht="46.5" customHeight="1" thickBot="1">
      <c r="A14" s="127"/>
      <c r="B14" s="133"/>
      <c r="C14" s="122"/>
      <c r="D14" s="58">
        <v>6</v>
      </c>
      <c r="E14" s="5" t="s">
        <v>63</v>
      </c>
      <c r="F14" s="4" t="s">
        <v>5</v>
      </c>
      <c r="G14" s="4" t="s">
        <v>6</v>
      </c>
      <c r="H14" s="4">
        <v>12</v>
      </c>
      <c r="I14" s="45" t="s">
        <v>7</v>
      </c>
      <c r="J14" s="70">
        <v>22</v>
      </c>
      <c r="K14" s="30">
        <f t="shared" si="0"/>
        <v>23.76</v>
      </c>
      <c r="L14" s="31">
        <f t="shared" si="1"/>
        <v>27.5</v>
      </c>
      <c r="M14" s="30">
        <f t="shared" si="2"/>
        <v>29.700000000000003</v>
      </c>
      <c r="N14" s="40">
        <f t="shared" si="3"/>
        <v>39.875</v>
      </c>
      <c r="O14" s="43"/>
    </row>
    <row r="15" spans="1:16" ht="46.5" customHeight="1" thickBot="1">
      <c r="A15" s="127"/>
      <c r="B15" s="133"/>
      <c r="C15" s="122"/>
      <c r="D15" s="58">
        <v>7</v>
      </c>
      <c r="E15" s="5" t="s">
        <v>58</v>
      </c>
      <c r="F15" s="4" t="s">
        <v>5</v>
      </c>
      <c r="G15" s="4" t="s">
        <v>6</v>
      </c>
      <c r="H15" s="4">
        <v>12</v>
      </c>
      <c r="I15" s="45" t="s">
        <v>7</v>
      </c>
      <c r="J15" s="70">
        <v>23.5</v>
      </c>
      <c r="K15" s="30">
        <f t="shared" si="0"/>
        <v>25.380000000000003</v>
      </c>
      <c r="L15" s="31">
        <f t="shared" si="1"/>
        <v>29.375</v>
      </c>
      <c r="M15" s="30">
        <f t="shared" si="2"/>
        <v>31.725</v>
      </c>
      <c r="N15" s="40">
        <f t="shared" si="3"/>
        <v>42.59375</v>
      </c>
      <c r="P15" s="43"/>
    </row>
    <row r="16" spans="1:14" ht="46.5" customHeight="1" thickBot="1">
      <c r="A16" s="127"/>
      <c r="B16" s="133"/>
      <c r="C16" s="121" t="s">
        <v>52</v>
      </c>
      <c r="D16" s="57">
        <v>8</v>
      </c>
      <c r="E16" s="5" t="s">
        <v>8</v>
      </c>
      <c r="F16" s="4" t="s">
        <v>5</v>
      </c>
      <c r="G16" s="4" t="s">
        <v>6</v>
      </c>
      <c r="H16" s="4">
        <v>24</v>
      </c>
      <c r="I16" s="45" t="s">
        <v>7</v>
      </c>
      <c r="J16" s="70">
        <v>25</v>
      </c>
      <c r="K16" s="30">
        <f t="shared" si="0"/>
        <v>27</v>
      </c>
      <c r="L16" s="31">
        <f t="shared" si="1"/>
        <v>31.25</v>
      </c>
      <c r="M16" s="30">
        <f t="shared" si="2"/>
        <v>33.75</v>
      </c>
      <c r="N16" s="40">
        <f t="shared" si="3"/>
        <v>45.3125</v>
      </c>
    </row>
    <row r="17" spans="1:14" ht="46.5" customHeight="1" thickBot="1">
      <c r="A17" s="127"/>
      <c r="B17" s="133"/>
      <c r="C17" s="121"/>
      <c r="D17" s="57">
        <v>9</v>
      </c>
      <c r="E17" s="5" t="s">
        <v>9</v>
      </c>
      <c r="F17" s="4" t="s">
        <v>5</v>
      </c>
      <c r="G17" s="4" t="s">
        <v>6</v>
      </c>
      <c r="H17" s="4">
        <v>24</v>
      </c>
      <c r="I17" s="45" t="s">
        <v>7</v>
      </c>
      <c r="J17" s="70">
        <v>30</v>
      </c>
      <c r="K17" s="30">
        <f t="shared" si="0"/>
        <v>32.400000000000006</v>
      </c>
      <c r="L17" s="31">
        <f t="shared" si="1"/>
        <v>37.5</v>
      </c>
      <c r="M17" s="30">
        <f t="shared" si="2"/>
        <v>40.5</v>
      </c>
      <c r="N17" s="40">
        <f t="shared" si="3"/>
        <v>54.375</v>
      </c>
    </row>
    <row r="18" spans="1:14" ht="46.5" customHeight="1" thickBot="1">
      <c r="A18" s="127"/>
      <c r="B18" s="133"/>
      <c r="C18" s="121"/>
      <c r="D18" s="57">
        <v>10</v>
      </c>
      <c r="E18" s="27" t="s">
        <v>14</v>
      </c>
      <c r="F18" s="4" t="s">
        <v>5</v>
      </c>
      <c r="G18" s="4" t="s">
        <v>6</v>
      </c>
      <c r="H18" s="4">
        <v>12</v>
      </c>
      <c r="I18" s="45" t="s">
        <v>7</v>
      </c>
      <c r="J18" s="70">
        <v>30</v>
      </c>
      <c r="K18" s="30">
        <f t="shared" si="0"/>
        <v>32.400000000000006</v>
      </c>
      <c r="L18" s="31">
        <f t="shared" si="1"/>
        <v>37.5</v>
      </c>
      <c r="M18" s="30">
        <f t="shared" si="2"/>
        <v>40.5</v>
      </c>
      <c r="N18" s="40">
        <f t="shared" si="3"/>
        <v>54.375</v>
      </c>
    </row>
    <row r="19" spans="1:14" ht="46.5" customHeight="1" thickBot="1">
      <c r="A19" s="127"/>
      <c r="B19" s="109" t="s">
        <v>50</v>
      </c>
      <c r="C19" s="121" t="s">
        <v>51</v>
      </c>
      <c r="D19" s="58">
        <v>11</v>
      </c>
      <c r="E19" s="5" t="s">
        <v>16</v>
      </c>
      <c r="F19" s="4" t="s">
        <v>44</v>
      </c>
      <c r="G19" s="4" t="s">
        <v>45</v>
      </c>
      <c r="H19" s="4">
        <v>10</v>
      </c>
      <c r="I19" s="45" t="s">
        <v>7</v>
      </c>
      <c r="J19" s="70">
        <v>75</v>
      </c>
      <c r="K19" s="30">
        <f t="shared" si="0"/>
        <v>81</v>
      </c>
      <c r="L19" s="31">
        <f t="shared" si="1"/>
        <v>93.75</v>
      </c>
      <c r="M19" s="30">
        <f t="shared" si="2"/>
        <v>101.25</v>
      </c>
      <c r="N19" s="40">
        <f t="shared" si="3"/>
        <v>135.9375</v>
      </c>
    </row>
    <row r="20" spans="1:14" ht="46.5" customHeight="1" thickBot="1">
      <c r="A20" s="127"/>
      <c r="B20" s="109"/>
      <c r="C20" s="121"/>
      <c r="D20" s="58">
        <v>12</v>
      </c>
      <c r="E20" s="5" t="s">
        <v>23</v>
      </c>
      <c r="F20" s="4" t="s">
        <v>44</v>
      </c>
      <c r="G20" s="4" t="s">
        <v>45</v>
      </c>
      <c r="H20" s="4">
        <v>10</v>
      </c>
      <c r="I20" s="45" t="s">
        <v>7</v>
      </c>
      <c r="J20" s="70">
        <v>74</v>
      </c>
      <c r="K20" s="30">
        <f t="shared" si="0"/>
        <v>79.92</v>
      </c>
      <c r="L20" s="31">
        <f t="shared" si="1"/>
        <v>92.5</v>
      </c>
      <c r="M20" s="30">
        <f t="shared" si="2"/>
        <v>99.9</v>
      </c>
      <c r="N20" s="40">
        <f t="shared" si="3"/>
        <v>134.125</v>
      </c>
    </row>
    <row r="21" spans="1:14" ht="46.5" customHeight="1" thickBot="1">
      <c r="A21" s="127"/>
      <c r="B21" s="109"/>
      <c r="C21" s="122" t="s">
        <v>55</v>
      </c>
      <c r="D21" s="58">
        <v>13</v>
      </c>
      <c r="E21" s="5" t="s">
        <v>56</v>
      </c>
      <c r="F21" s="4" t="s">
        <v>44</v>
      </c>
      <c r="G21" s="4" t="s">
        <v>45</v>
      </c>
      <c r="H21" s="4">
        <v>10</v>
      </c>
      <c r="I21" s="45" t="s">
        <v>7</v>
      </c>
      <c r="J21" s="70">
        <v>57</v>
      </c>
      <c r="K21" s="30">
        <f t="shared" si="0"/>
        <v>61.56</v>
      </c>
      <c r="L21" s="31">
        <f t="shared" si="1"/>
        <v>71.25</v>
      </c>
      <c r="M21" s="30">
        <f t="shared" si="2"/>
        <v>76.95</v>
      </c>
      <c r="N21" s="40">
        <f t="shared" si="3"/>
        <v>103.3125</v>
      </c>
    </row>
    <row r="22" spans="1:14" ht="46.5" customHeight="1" thickBot="1">
      <c r="A22" s="127"/>
      <c r="B22" s="109"/>
      <c r="C22" s="122"/>
      <c r="D22" s="58">
        <v>14</v>
      </c>
      <c r="E22" s="5" t="s">
        <v>57</v>
      </c>
      <c r="F22" s="4" t="s">
        <v>44</v>
      </c>
      <c r="G22" s="4" t="s">
        <v>45</v>
      </c>
      <c r="H22" s="4">
        <v>10</v>
      </c>
      <c r="I22" s="45" t="s">
        <v>7</v>
      </c>
      <c r="J22" s="70">
        <v>57</v>
      </c>
      <c r="K22" s="30">
        <f t="shared" si="0"/>
        <v>61.56</v>
      </c>
      <c r="L22" s="31">
        <f t="shared" si="1"/>
        <v>71.25</v>
      </c>
      <c r="M22" s="30">
        <f t="shared" si="2"/>
        <v>76.95</v>
      </c>
      <c r="N22" s="40">
        <f t="shared" si="3"/>
        <v>103.3125</v>
      </c>
    </row>
    <row r="23" spans="1:14" ht="46.5" customHeight="1" thickBot="1">
      <c r="A23" s="128"/>
      <c r="B23" s="130"/>
      <c r="C23" s="131"/>
      <c r="D23" s="58">
        <v>15</v>
      </c>
      <c r="E23" s="5" t="s">
        <v>62</v>
      </c>
      <c r="F23" s="4" t="s">
        <v>44</v>
      </c>
      <c r="G23" s="4" t="s">
        <v>45</v>
      </c>
      <c r="H23" s="4">
        <v>10</v>
      </c>
      <c r="I23" s="45" t="s">
        <v>7</v>
      </c>
      <c r="J23" s="70">
        <v>65</v>
      </c>
      <c r="K23" s="30">
        <f t="shared" si="0"/>
        <v>70.2</v>
      </c>
      <c r="L23" s="31">
        <f t="shared" si="1"/>
        <v>81.25</v>
      </c>
      <c r="M23" s="30">
        <f t="shared" si="2"/>
        <v>87.75</v>
      </c>
      <c r="N23" s="40">
        <f t="shared" si="3"/>
        <v>117.8125</v>
      </c>
    </row>
    <row r="24" spans="1:14" ht="46.5" customHeight="1" thickBot="1">
      <c r="A24" s="128"/>
      <c r="B24" s="130"/>
      <c r="C24" s="131"/>
      <c r="D24" s="58">
        <v>16</v>
      </c>
      <c r="E24" s="5" t="s">
        <v>63</v>
      </c>
      <c r="F24" s="4" t="s">
        <v>44</v>
      </c>
      <c r="G24" s="4" t="s">
        <v>45</v>
      </c>
      <c r="H24" s="4">
        <v>10</v>
      </c>
      <c r="I24" s="45" t="s">
        <v>7</v>
      </c>
      <c r="J24" s="70">
        <v>65</v>
      </c>
      <c r="K24" s="30">
        <f t="shared" si="0"/>
        <v>70.2</v>
      </c>
      <c r="L24" s="31">
        <f t="shared" si="1"/>
        <v>81.25</v>
      </c>
      <c r="M24" s="30">
        <f t="shared" si="2"/>
        <v>87.75</v>
      </c>
      <c r="N24" s="40">
        <f t="shared" si="3"/>
        <v>117.8125</v>
      </c>
    </row>
    <row r="25" spans="1:14" ht="46.5" customHeight="1" thickBot="1">
      <c r="A25" s="129"/>
      <c r="B25" s="110"/>
      <c r="C25" s="132"/>
      <c r="D25" s="59">
        <v>17</v>
      </c>
      <c r="E25" s="23" t="s">
        <v>58</v>
      </c>
      <c r="F25" s="6" t="s">
        <v>44</v>
      </c>
      <c r="G25" s="6" t="s">
        <v>45</v>
      </c>
      <c r="H25" s="6">
        <v>10</v>
      </c>
      <c r="I25" s="46" t="s">
        <v>7</v>
      </c>
      <c r="J25" s="70">
        <v>70</v>
      </c>
      <c r="K25" s="30">
        <f t="shared" si="0"/>
        <v>75.60000000000001</v>
      </c>
      <c r="L25" s="31">
        <f t="shared" si="1"/>
        <v>87.5</v>
      </c>
      <c r="M25" s="30">
        <f t="shared" si="2"/>
        <v>94.5</v>
      </c>
      <c r="N25" s="40">
        <f t="shared" si="3"/>
        <v>126.875</v>
      </c>
    </row>
    <row r="26" spans="1:14" ht="15">
      <c r="A26" s="116" t="s">
        <v>107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1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  <row r="28" ht="15.75" thickBot="1"/>
    <row r="29" spans="1:14" ht="51" customHeight="1" thickBot="1">
      <c r="A29" s="134" t="s">
        <v>73</v>
      </c>
      <c r="B29" s="123" t="s">
        <v>49</v>
      </c>
      <c r="C29" s="126" t="s">
        <v>77</v>
      </c>
      <c r="D29" s="60">
        <v>18</v>
      </c>
      <c r="E29" s="28" t="s">
        <v>74</v>
      </c>
      <c r="F29" s="29" t="s">
        <v>5</v>
      </c>
      <c r="G29" s="29" t="s">
        <v>6</v>
      </c>
      <c r="H29" s="29">
        <v>12</v>
      </c>
      <c r="I29" s="44" t="s">
        <v>7</v>
      </c>
      <c r="J29" s="70">
        <v>42</v>
      </c>
      <c r="K29" s="30">
        <f>J29*1.08</f>
        <v>45.36</v>
      </c>
      <c r="L29" s="31">
        <f>J29*1.25</f>
        <v>52.5</v>
      </c>
      <c r="M29" s="30">
        <f>J29*1.35</f>
        <v>56.7</v>
      </c>
      <c r="N29" s="40">
        <f>L29*1.45</f>
        <v>76.125</v>
      </c>
    </row>
    <row r="30" spans="1:14" ht="51" customHeight="1" thickBot="1">
      <c r="A30" s="135"/>
      <c r="B30" s="124"/>
      <c r="C30" s="122"/>
      <c r="D30" s="60">
        <v>19</v>
      </c>
      <c r="E30" s="5" t="s">
        <v>75</v>
      </c>
      <c r="F30" s="4" t="s">
        <v>5</v>
      </c>
      <c r="G30" s="4" t="s">
        <v>6</v>
      </c>
      <c r="H30" s="4">
        <v>12</v>
      </c>
      <c r="I30" s="45" t="s">
        <v>7</v>
      </c>
      <c r="J30" s="70">
        <v>50</v>
      </c>
      <c r="K30" s="30">
        <f>J30*1.08</f>
        <v>54</v>
      </c>
      <c r="L30" s="31">
        <f>J30*1.25</f>
        <v>62.5</v>
      </c>
      <c r="M30" s="30">
        <f>J30*1.35</f>
        <v>67.5</v>
      </c>
      <c r="N30" s="40">
        <f>L30*1.45</f>
        <v>90.625</v>
      </c>
    </row>
    <row r="31" spans="1:14" ht="51" customHeight="1" thickBot="1">
      <c r="A31" s="136"/>
      <c r="B31" s="125"/>
      <c r="C31" s="74" t="s">
        <v>78</v>
      </c>
      <c r="D31" s="75">
        <v>20</v>
      </c>
      <c r="E31" s="76" t="s">
        <v>76</v>
      </c>
      <c r="F31" s="77" t="s">
        <v>5</v>
      </c>
      <c r="G31" s="77" t="s">
        <v>6</v>
      </c>
      <c r="H31" s="77">
        <v>12</v>
      </c>
      <c r="I31" s="78" t="s">
        <v>7</v>
      </c>
      <c r="J31" s="79">
        <v>20</v>
      </c>
      <c r="K31" s="71">
        <f>J31*1.08</f>
        <v>21.6</v>
      </c>
      <c r="L31" s="72">
        <f>J31*1.25</f>
        <v>25</v>
      </c>
      <c r="M31" s="71">
        <f>J31*1.35</f>
        <v>27</v>
      </c>
      <c r="N31" s="73">
        <f>L31*1.45</f>
        <v>36.25</v>
      </c>
    </row>
    <row r="32" spans="1:14" s="80" customFormat="1" ht="51" customHeight="1" thickBot="1">
      <c r="A32" s="103" t="s">
        <v>110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8.75">
      <c r="A33" s="105" t="s">
        <v>73</v>
      </c>
      <c r="B33" s="108" t="s">
        <v>49</v>
      </c>
      <c r="C33" s="111" t="s">
        <v>77</v>
      </c>
      <c r="D33" s="84">
        <v>21</v>
      </c>
      <c r="E33" s="28" t="s">
        <v>108</v>
      </c>
      <c r="F33" s="29" t="s">
        <v>5</v>
      </c>
      <c r="G33" s="29" t="s">
        <v>6</v>
      </c>
      <c r="H33" s="29">
        <v>12</v>
      </c>
      <c r="I33" s="29" t="s">
        <v>7</v>
      </c>
      <c r="J33" s="93">
        <v>23</v>
      </c>
      <c r="K33" s="85">
        <f aca="true" t="shared" si="4" ref="K33:K38">J33*1.08</f>
        <v>24.840000000000003</v>
      </c>
      <c r="L33" s="85">
        <f aca="true" t="shared" si="5" ref="L33:L38">J33*1.25</f>
        <v>28.75</v>
      </c>
      <c r="M33" s="85">
        <f aca="true" t="shared" si="6" ref="M33:M38">J33*1.35</f>
        <v>31.05</v>
      </c>
      <c r="N33" s="86">
        <f aca="true" t="shared" si="7" ref="N33:N38">L33*1.45</f>
        <v>41.6875</v>
      </c>
    </row>
    <row r="34" spans="1:14" ht="18.75">
      <c r="A34" s="106"/>
      <c r="B34" s="109"/>
      <c r="C34" s="112"/>
      <c r="D34" s="87">
        <v>22</v>
      </c>
      <c r="E34" s="5" t="s">
        <v>111</v>
      </c>
      <c r="F34" s="4" t="s">
        <v>5</v>
      </c>
      <c r="G34" s="4" t="s">
        <v>6</v>
      </c>
      <c r="H34" s="4">
        <v>12</v>
      </c>
      <c r="I34" s="4" t="s">
        <v>7</v>
      </c>
      <c r="J34" s="83">
        <v>53</v>
      </c>
      <c r="K34" s="82">
        <f t="shared" si="4"/>
        <v>57.24</v>
      </c>
      <c r="L34" s="82">
        <f t="shared" si="5"/>
        <v>66.25</v>
      </c>
      <c r="M34" s="82">
        <f t="shared" si="6"/>
        <v>71.55000000000001</v>
      </c>
      <c r="N34" s="88">
        <f t="shared" si="7"/>
        <v>96.0625</v>
      </c>
    </row>
    <row r="35" spans="1:14" ht="18.75">
      <c r="A35" s="106"/>
      <c r="B35" s="109"/>
      <c r="C35" s="112"/>
      <c r="D35" s="87">
        <v>23</v>
      </c>
      <c r="E35" s="5" t="s">
        <v>109</v>
      </c>
      <c r="F35" s="4" t="s">
        <v>5</v>
      </c>
      <c r="G35" s="4" t="s">
        <v>6</v>
      </c>
      <c r="H35" s="4">
        <v>12</v>
      </c>
      <c r="I35" s="4" t="s">
        <v>7</v>
      </c>
      <c r="J35" s="83">
        <v>56</v>
      </c>
      <c r="K35" s="82">
        <f t="shared" si="4"/>
        <v>60.480000000000004</v>
      </c>
      <c r="L35" s="82">
        <f t="shared" si="5"/>
        <v>70</v>
      </c>
      <c r="M35" s="82">
        <f t="shared" si="6"/>
        <v>75.60000000000001</v>
      </c>
      <c r="N35" s="88">
        <f t="shared" si="7"/>
        <v>101.5</v>
      </c>
    </row>
    <row r="36" spans="1:14" ht="18.75">
      <c r="A36" s="106" t="s">
        <v>73</v>
      </c>
      <c r="B36" s="109"/>
      <c r="C36" s="112"/>
      <c r="D36" s="87">
        <v>24</v>
      </c>
      <c r="E36" s="5" t="s">
        <v>75</v>
      </c>
      <c r="F36" s="4" t="s">
        <v>5</v>
      </c>
      <c r="G36" s="4" t="s">
        <v>6</v>
      </c>
      <c r="H36" s="4">
        <v>12</v>
      </c>
      <c r="I36" s="4" t="s">
        <v>7</v>
      </c>
      <c r="J36" s="83">
        <v>62.5</v>
      </c>
      <c r="K36" s="82">
        <f t="shared" si="4"/>
        <v>67.5</v>
      </c>
      <c r="L36" s="82">
        <f t="shared" si="5"/>
        <v>78.125</v>
      </c>
      <c r="M36" s="82">
        <f t="shared" si="6"/>
        <v>84.375</v>
      </c>
      <c r="N36" s="88">
        <f t="shared" si="7"/>
        <v>113.28125</v>
      </c>
    </row>
    <row r="37" spans="1:14" ht="18.75">
      <c r="A37" s="106"/>
      <c r="B37" s="109"/>
      <c r="C37" s="112"/>
      <c r="D37" s="87">
        <v>25</v>
      </c>
      <c r="E37" s="5" t="s">
        <v>74</v>
      </c>
      <c r="F37" s="4" t="s">
        <v>5</v>
      </c>
      <c r="G37" s="4" t="s">
        <v>6</v>
      </c>
      <c r="H37" s="4">
        <v>12</v>
      </c>
      <c r="I37" s="4" t="s">
        <v>7</v>
      </c>
      <c r="J37" s="83">
        <v>58</v>
      </c>
      <c r="K37" s="82">
        <f t="shared" si="4"/>
        <v>62.64</v>
      </c>
      <c r="L37" s="82">
        <f t="shared" si="5"/>
        <v>72.5</v>
      </c>
      <c r="M37" s="82">
        <f t="shared" si="6"/>
        <v>78.30000000000001</v>
      </c>
      <c r="N37" s="88">
        <f t="shared" si="7"/>
        <v>105.125</v>
      </c>
    </row>
    <row r="38" spans="1:14" ht="41.25" customHeight="1" thickBot="1">
      <c r="A38" s="107"/>
      <c r="B38" s="110"/>
      <c r="C38" s="81" t="s">
        <v>78</v>
      </c>
      <c r="D38" s="89">
        <v>26</v>
      </c>
      <c r="E38" s="23" t="s">
        <v>76</v>
      </c>
      <c r="F38" s="6" t="s">
        <v>5</v>
      </c>
      <c r="G38" s="6" t="s">
        <v>6</v>
      </c>
      <c r="H38" s="6">
        <v>12</v>
      </c>
      <c r="I38" s="6" t="s">
        <v>7</v>
      </c>
      <c r="J38" s="90">
        <v>24.5</v>
      </c>
      <c r="K38" s="91">
        <f t="shared" si="4"/>
        <v>26.46</v>
      </c>
      <c r="L38" s="91">
        <f t="shared" si="5"/>
        <v>30.625</v>
      </c>
      <c r="M38" s="91">
        <f t="shared" si="6"/>
        <v>33.075</v>
      </c>
      <c r="N38" s="92">
        <f t="shared" si="7"/>
        <v>44.40625</v>
      </c>
    </row>
    <row r="39" ht="15">
      <c r="E39" t="s">
        <v>22</v>
      </c>
    </row>
    <row r="41" ht="15">
      <c r="E41" t="s">
        <v>21</v>
      </c>
    </row>
  </sheetData>
  <sheetProtection/>
  <mergeCells count="19">
    <mergeCell ref="B29:B31"/>
    <mergeCell ref="C29:C30"/>
    <mergeCell ref="A9:A25"/>
    <mergeCell ref="B19:B25"/>
    <mergeCell ref="C21:C25"/>
    <mergeCell ref="B9:B18"/>
    <mergeCell ref="A29:A31"/>
    <mergeCell ref="A8:C8"/>
    <mergeCell ref="A26:N27"/>
    <mergeCell ref="D2:F2"/>
    <mergeCell ref="D7:F7"/>
    <mergeCell ref="C9:C10"/>
    <mergeCell ref="C16:C18"/>
    <mergeCell ref="C19:C20"/>
    <mergeCell ref="C11:C15"/>
    <mergeCell ref="A32:N32"/>
    <mergeCell ref="A33:A38"/>
    <mergeCell ref="B33:B38"/>
    <mergeCell ref="C33:C37"/>
  </mergeCells>
  <hyperlinks>
    <hyperlink ref="D2" r:id="rId1" display="www.mushroom-tradition.ru"/>
  </hyperlinks>
  <printOptions/>
  <pageMargins left="0.7086614173228347" right="0.3937007874015748" top="0.7480314960629921" bottom="0.5511811023622047" header="0" footer="0"/>
  <pageSetup fitToHeight="1" fitToWidth="1" horizontalDpi="180" verticalDpi="180" orientation="portrait" paperSize="9" scale="5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9" customWidth="1"/>
    <col min="2" max="2" width="56.140625" style="9" customWidth="1"/>
    <col min="3" max="3" width="14.57421875" style="9" customWidth="1"/>
    <col min="4" max="5" width="16.421875" style="9" customWidth="1"/>
    <col min="6" max="6" width="12.140625" style="9" customWidth="1"/>
    <col min="7" max="16384" width="9.140625" style="9" customWidth="1"/>
  </cols>
  <sheetData>
    <row r="1" spans="2:6" ht="16.5" thickBot="1">
      <c r="B1" s="7" t="s">
        <v>42</v>
      </c>
      <c r="C1" s="8"/>
      <c r="D1" s="8"/>
      <c r="E1" s="8"/>
      <c r="F1" s="8"/>
    </row>
    <row r="2" spans="2:6" ht="16.5" thickBot="1">
      <c r="B2" s="10" t="s">
        <v>24</v>
      </c>
      <c r="C2" s="149"/>
      <c r="D2" s="150"/>
      <c r="E2" s="150"/>
      <c r="F2" s="151"/>
    </row>
    <row r="3" spans="2:6" ht="15.75" thickBot="1">
      <c r="B3" s="11" t="s">
        <v>25</v>
      </c>
      <c r="C3" s="146" t="s">
        <v>10</v>
      </c>
      <c r="D3" s="147"/>
      <c r="E3" s="147"/>
      <c r="F3" s="148"/>
    </row>
    <row r="4" spans="2:6" ht="15.75" thickBot="1">
      <c r="B4" s="11" t="s">
        <v>26</v>
      </c>
      <c r="C4" s="152">
        <v>40416</v>
      </c>
      <c r="D4" s="153"/>
      <c r="E4" s="153"/>
      <c r="F4" s="154"/>
    </row>
    <row r="5" spans="2:6" ht="15.75" thickBot="1">
      <c r="B5" s="11" t="s">
        <v>27</v>
      </c>
      <c r="C5" s="155"/>
      <c r="D5" s="147"/>
      <c r="E5" s="147"/>
      <c r="F5" s="148"/>
    </row>
    <row r="6" spans="2:6" ht="15.75" thickBot="1">
      <c r="B6" s="12" t="s">
        <v>37</v>
      </c>
      <c r="C6" s="146" t="s">
        <v>28</v>
      </c>
      <c r="D6" s="147"/>
      <c r="E6" s="147"/>
      <c r="F6" s="148"/>
    </row>
    <row r="7" spans="2:6" ht="15.75" thickBot="1">
      <c r="B7" s="12" t="s">
        <v>29</v>
      </c>
      <c r="C7" s="146"/>
      <c r="D7" s="147"/>
      <c r="E7" s="147"/>
      <c r="F7" s="148"/>
    </row>
    <row r="8" spans="2:6" ht="15.75" thickBot="1">
      <c r="B8" s="12" t="s">
        <v>30</v>
      </c>
      <c r="C8" s="140"/>
      <c r="D8" s="141"/>
      <c r="E8" s="141"/>
      <c r="F8" s="142"/>
    </row>
    <row r="9" spans="1:6" ht="15">
      <c r="A9" s="137" t="s">
        <v>102</v>
      </c>
      <c r="B9" s="68" t="s">
        <v>31</v>
      </c>
      <c r="C9" s="13" t="s">
        <v>32</v>
      </c>
      <c r="D9" s="13" t="s">
        <v>33</v>
      </c>
      <c r="E9" s="13" t="s">
        <v>34</v>
      </c>
      <c r="F9" s="14" t="s">
        <v>35</v>
      </c>
    </row>
    <row r="10" spans="1:6" ht="15.75" thickBot="1">
      <c r="A10" s="137"/>
      <c r="B10" s="143" t="s">
        <v>36</v>
      </c>
      <c r="C10" s="144"/>
      <c r="D10" s="144"/>
      <c r="E10" s="144"/>
      <c r="F10" s="145"/>
    </row>
    <row r="11" spans="1:6" ht="19.5" thickBot="1">
      <c r="A11" s="95" t="s">
        <v>82</v>
      </c>
      <c r="B11" s="49" t="s">
        <v>38</v>
      </c>
      <c r="C11" s="54"/>
      <c r="D11" s="17">
        <f>C11*24</f>
        <v>0</v>
      </c>
      <c r="E11" s="20">
        <f>C11*7.2</f>
        <v>0</v>
      </c>
      <c r="F11" s="34">
        <v>25.5</v>
      </c>
    </row>
    <row r="12" spans="1:6" ht="19.5" thickBot="1">
      <c r="A12" s="95" t="s">
        <v>83</v>
      </c>
      <c r="B12" s="47" t="s">
        <v>39</v>
      </c>
      <c r="C12" s="54"/>
      <c r="D12" s="15">
        <f>C12*24</f>
        <v>0</v>
      </c>
      <c r="E12" s="16">
        <f>C12*7.2</f>
        <v>0</v>
      </c>
      <c r="F12" s="35">
        <v>24.5</v>
      </c>
    </row>
    <row r="13" spans="1:6" ht="19.5" thickBot="1">
      <c r="A13" s="95" t="s">
        <v>84</v>
      </c>
      <c r="B13" s="47" t="s">
        <v>59</v>
      </c>
      <c r="C13" s="54"/>
      <c r="D13" s="15">
        <f>C13*12</f>
        <v>0</v>
      </c>
      <c r="E13" s="16">
        <f>C13*3.6</f>
        <v>0</v>
      </c>
      <c r="F13" s="35">
        <v>19</v>
      </c>
    </row>
    <row r="14" spans="1:6" ht="19.5" thickBot="1">
      <c r="A14" s="95" t="s">
        <v>85</v>
      </c>
      <c r="B14" s="47" t="s">
        <v>60</v>
      </c>
      <c r="C14" s="54"/>
      <c r="D14" s="15">
        <f>C14*12</f>
        <v>0</v>
      </c>
      <c r="E14" s="16">
        <f>C14*3.6</f>
        <v>0</v>
      </c>
      <c r="F14" s="35">
        <v>19</v>
      </c>
    </row>
    <row r="15" spans="1:6" ht="19.5" thickBot="1">
      <c r="A15" s="95" t="s">
        <v>86</v>
      </c>
      <c r="B15" s="47" t="s">
        <v>64</v>
      </c>
      <c r="C15" s="54"/>
      <c r="D15" s="15">
        <f>C15*12</f>
        <v>0</v>
      </c>
      <c r="E15" s="16">
        <f>C15*3.6</f>
        <v>0</v>
      </c>
      <c r="F15" s="35">
        <v>21.5</v>
      </c>
    </row>
    <row r="16" spans="1:6" ht="19.5" thickBot="1">
      <c r="A16" s="95" t="s">
        <v>87</v>
      </c>
      <c r="B16" s="47" t="s">
        <v>65</v>
      </c>
      <c r="C16" s="54"/>
      <c r="D16" s="15">
        <f>C16*12</f>
        <v>0</v>
      </c>
      <c r="E16" s="16">
        <f>C16*3.6</f>
        <v>0</v>
      </c>
      <c r="F16" s="35">
        <v>22</v>
      </c>
    </row>
    <row r="17" spans="1:6" ht="19.5" thickBot="1">
      <c r="A17" s="95" t="s">
        <v>88</v>
      </c>
      <c r="B17" s="47" t="s">
        <v>61</v>
      </c>
      <c r="C17" s="54"/>
      <c r="D17" s="15">
        <f>C17*12</f>
        <v>0</v>
      </c>
      <c r="E17" s="16">
        <f>C17*3.6</f>
        <v>0</v>
      </c>
      <c r="F17" s="35">
        <v>23.5</v>
      </c>
    </row>
    <row r="18" spans="1:6" ht="19.5" thickBot="1">
      <c r="A18" s="95" t="s">
        <v>89</v>
      </c>
      <c r="B18" s="47" t="s">
        <v>40</v>
      </c>
      <c r="C18" s="54"/>
      <c r="D18" s="15">
        <f>C18*24</f>
        <v>0</v>
      </c>
      <c r="E18" s="16">
        <f>C18*7.2</f>
        <v>0</v>
      </c>
      <c r="F18" s="35">
        <v>25</v>
      </c>
    </row>
    <row r="19" spans="1:6" ht="19.5" thickBot="1">
      <c r="A19" s="95" t="s">
        <v>90</v>
      </c>
      <c r="B19" s="47" t="s">
        <v>41</v>
      </c>
      <c r="C19" s="54"/>
      <c r="D19" s="15">
        <f>C19*24</f>
        <v>0</v>
      </c>
      <c r="E19" s="16">
        <f>C19*7.2</f>
        <v>0</v>
      </c>
      <c r="F19" s="35">
        <v>30</v>
      </c>
    </row>
    <row r="20" spans="1:6" ht="19.5" thickBot="1">
      <c r="A20" s="95" t="s">
        <v>91</v>
      </c>
      <c r="B20" s="50" t="s">
        <v>104</v>
      </c>
      <c r="C20" s="55"/>
      <c r="D20" s="51">
        <f>C20*12</f>
        <v>0</v>
      </c>
      <c r="E20" s="52">
        <f>C20*3.6</f>
        <v>0</v>
      </c>
      <c r="F20" s="53">
        <v>30</v>
      </c>
    </row>
    <row r="21" spans="1:6" ht="19.5" thickTop="1">
      <c r="A21" s="95" t="s">
        <v>99</v>
      </c>
      <c r="B21" s="96" t="s">
        <v>79</v>
      </c>
      <c r="C21" s="67"/>
      <c r="D21" s="63">
        <f>C21*12</f>
        <v>0</v>
      </c>
      <c r="E21" s="61">
        <f>C21*3.6</f>
        <v>0</v>
      </c>
      <c r="F21" s="97">
        <v>42</v>
      </c>
    </row>
    <row r="22" spans="1:6" ht="18.75">
      <c r="A22" s="95" t="s">
        <v>100</v>
      </c>
      <c r="B22" s="98" t="s">
        <v>80</v>
      </c>
      <c r="C22" s="62"/>
      <c r="D22" s="15">
        <f>C22*12</f>
        <v>0</v>
      </c>
      <c r="E22" s="16">
        <f>C22*3.6</f>
        <v>0</v>
      </c>
      <c r="F22" s="35">
        <v>50</v>
      </c>
    </row>
    <row r="23" spans="1:6" ht="19.5" thickBot="1">
      <c r="A23" s="95" t="s">
        <v>101</v>
      </c>
      <c r="B23" s="99" t="s">
        <v>81</v>
      </c>
      <c r="C23" s="66"/>
      <c r="D23" s="51">
        <f>C23*12</f>
        <v>0</v>
      </c>
      <c r="E23" s="52">
        <f>C23*3.6</f>
        <v>0</v>
      </c>
      <c r="F23" s="53">
        <v>20</v>
      </c>
    </row>
    <row r="24" spans="1:6" ht="20.25" thickBot="1" thickTop="1">
      <c r="A24" s="95"/>
      <c r="B24" s="100" t="s">
        <v>117</v>
      </c>
      <c r="C24" s="67"/>
      <c r="D24" s="51">
        <f aca="true" t="shared" si="0" ref="D24:D29">C24*12</f>
        <v>0</v>
      </c>
      <c r="E24" s="52">
        <f aca="true" t="shared" si="1" ref="E24:E29">C24*3.6</f>
        <v>0</v>
      </c>
      <c r="F24" s="97">
        <v>23</v>
      </c>
    </row>
    <row r="25" spans="1:6" ht="20.25" thickBot="1" thickTop="1">
      <c r="A25" s="95"/>
      <c r="B25" s="101" t="s">
        <v>116</v>
      </c>
      <c r="C25" s="62"/>
      <c r="D25" s="51">
        <f t="shared" si="0"/>
        <v>0</v>
      </c>
      <c r="E25" s="52">
        <f t="shared" si="1"/>
        <v>0</v>
      </c>
      <c r="F25" s="35">
        <v>53</v>
      </c>
    </row>
    <row r="26" spans="1:6" ht="20.25" thickBot="1" thickTop="1">
      <c r="A26" s="95"/>
      <c r="B26" s="101" t="s">
        <v>115</v>
      </c>
      <c r="C26" s="62"/>
      <c r="D26" s="51">
        <f t="shared" si="0"/>
        <v>0</v>
      </c>
      <c r="E26" s="52">
        <f t="shared" si="1"/>
        <v>0</v>
      </c>
      <c r="F26" s="35">
        <v>56</v>
      </c>
    </row>
    <row r="27" spans="1:6" ht="20.25" thickBot="1" thickTop="1">
      <c r="A27" s="95"/>
      <c r="B27" s="101" t="s">
        <v>112</v>
      </c>
      <c r="C27" s="62"/>
      <c r="D27" s="51">
        <f t="shared" si="0"/>
        <v>0</v>
      </c>
      <c r="E27" s="52">
        <f t="shared" si="1"/>
        <v>0</v>
      </c>
      <c r="F27" s="35">
        <v>62.5</v>
      </c>
    </row>
    <row r="28" spans="1:6" ht="20.25" thickBot="1" thickTop="1">
      <c r="A28" s="95"/>
      <c r="B28" s="101" t="s">
        <v>113</v>
      </c>
      <c r="C28" s="62"/>
      <c r="D28" s="51">
        <f t="shared" si="0"/>
        <v>0</v>
      </c>
      <c r="E28" s="52">
        <f t="shared" si="1"/>
        <v>0</v>
      </c>
      <c r="F28" s="35">
        <v>58</v>
      </c>
    </row>
    <row r="29" spans="1:6" ht="20.25" thickBot="1" thickTop="1">
      <c r="A29" s="95"/>
      <c r="B29" s="102" t="s">
        <v>114</v>
      </c>
      <c r="C29" s="66"/>
      <c r="D29" s="51">
        <f t="shared" si="0"/>
        <v>0</v>
      </c>
      <c r="E29" s="52">
        <f t="shared" si="1"/>
        <v>0</v>
      </c>
      <c r="F29" s="53">
        <v>24.5</v>
      </c>
    </row>
    <row r="30" spans="1:6" ht="20.25" thickBot="1" thickTop="1">
      <c r="A30" s="95" t="s">
        <v>92</v>
      </c>
      <c r="B30" s="64" t="s">
        <v>69</v>
      </c>
      <c r="C30" s="56"/>
      <c r="D30" s="32"/>
      <c r="E30" s="65">
        <f aca="true" t="shared" si="2" ref="E30:E36">C30*10</f>
        <v>0</v>
      </c>
      <c r="F30" s="94">
        <v>57</v>
      </c>
    </row>
    <row r="31" spans="1:6" ht="19.5" thickBot="1">
      <c r="A31" s="95" t="s">
        <v>93</v>
      </c>
      <c r="B31" s="47" t="s">
        <v>70</v>
      </c>
      <c r="C31" s="56"/>
      <c r="D31" s="32"/>
      <c r="E31" s="21">
        <f t="shared" si="2"/>
        <v>0</v>
      </c>
      <c r="F31" s="36">
        <v>57</v>
      </c>
    </row>
    <row r="32" spans="1:6" ht="19.5" thickBot="1">
      <c r="A32" s="95" t="s">
        <v>94</v>
      </c>
      <c r="B32" s="47" t="s">
        <v>66</v>
      </c>
      <c r="C32" s="56"/>
      <c r="D32" s="32"/>
      <c r="E32" s="21">
        <f t="shared" si="2"/>
        <v>0</v>
      </c>
      <c r="F32" s="36">
        <v>65</v>
      </c>
    </row>
    <row r="33" spans="1:6" ht="19.5" thickBot="1">
      <c r="A33" s="95" t="s">
        <v>95</v>
      </c>
      <c r="B33" s="47" t="s">
        <v>67</v>
      </c>
      <c r="C33" s="54"/>
      <c r="D33" s="32"/>
      <c r="E33" s="21">
        <f t="shared" si="2"/>
        <v>0</v>
      </c>
      <c r="F33" s="36">
        <v>65</v>
      </c>
    </row>
    <row r="34" spans="1:6" ht="19.5" thickBot="1">
      <c r="A34" s="95" t="s">
        <v>96</v>
      </c>
      <c r="B34" s="47" t="s">
        <v>71</v>
      </c>
      <c r="C34" s="54"/>
      <c r="D34" s="32"/>
      <c r="E34" s="21">
        <f t="shared" si="2"/>
        <v>0</v>
      </c>
      <c r="F34" s="36">
        <v>70</v>
      </c>
    </row>
    <row r="35" spans="1:6" ht="19.5" thickBot="1">
      <c r="A35" s="95" t="s">
        <v>97</v>
      </c>
      <c r="B35" s="47" t="s">
        <v>46</v>
      </c>
      <c r="C35" s="54"/>
      <c r="D35" s="32"/>
      <c r="E35" s="21">
        <f t="shared" si="2"/>
        <v>0</v>
      </c>
      <c r="F35" s="36">
        <v>75</v>
      </c>
    </row>
    <row r="36" spans="1:6" ht="19.5" thickBot="1">
      <c r="A36" s="95" t="s">
        <v>98</v>
      </c>
      <c r="B36" s="48" t="s">
        <v>47</v>
      </c>
      <c r="C36" s="54"/>
      <c r="D36" s="32"/>
      <c r="E36" s="21">
        <f t="shared" si="2"/>
        <v>0</v>
      </c>
      <c r="F36" s="36">
        <v>74</v>
      </c>
    </row>
    <row r="37" spans="2:6" ht="19.5" thickBot="1">
      <c r="B37" s="22" t="s">
        <v>48</v>
      </c>
      <c r="C37" s="18">
        <f>SUM(C11:C36)</f>
        <v>0</v>
      </c>
      <c r="D37" s="19">
        <f>SUM(D11:D20)</f>
        <v>0</v>
      </c>
      <c r="E37" s="33">
        <f>SUM(E11:E36)</f>
        <v>0</v>
      </c>
      <c r="F37" s="37">
        <f>SUM(F11*D11+F12*D12+F13*D13+F14*D14+F15*D15+F16*D16+F17*D17+F18*D18+F19*D19+F20*D20+F21*D21+F22*D22+F23*D23+F30*E30+F31*E31+F32*E32+F33*E33+F34*E34+F35*E35+E36*F36+F24*D24+F25*D25+F26*D26+F27*D27+F28*D28+F29*D29)</f>
        <v>0</v>
      </c>
    </row>
    <row r="38" ht="15.75" thickBot="1"/>
    <row r="39" ht="15">
      <c r="C39" s="138" t="s">
        <v>68</v>
      </c>
    </row>
    <row r="40" ht="15.75" thickBot="1">
      <c r="C40" s="139"/>
    </row>
  </sheetData>
  <sheetProtection/>
  <mergeCells count="10">
    <mergeCell ref="C6:F6"/>
    <mergeCell ref="C7:F7"/>
    <mergeCell ref="C2:F2"/>
    <mergeCell ref="C3:F3"/>
    <mergeCell ref="C4:F4"/>
    <mergeCell ref="C5:F5"/>
    <mergeCell ref="A9:A10"/>
    <mergeCell ref="C39:C40"/>
    <mergeCell ref="C8:F8"/>
    <mergeCell ref="B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2010-08-26T08:35:51Z</cp:lastPrinted>
  <dcterms:created xsi:type="dcterms:W3CDTF">2006-09-28T05:33:49Z</dcterms:created>
  <dcterms:modified xsi:type="dcterms:W3CDTF">2010-08-26T08:35:57Z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